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6. semestr\BN01 - Železniční stavby I\"/>
    </mc:Choice>
  </mc:AlternateContent>
  <bookViews>
    <workbookView xWindow="0" yWindow="0" windowWidth="16170" windowHeight="6855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9" i="1"/>
  <c r="D10" i="1" s="1"/>
  <c r="D15" i="1" l="1"/>
  <c r="D16" i="1" s="1"/>
  <c r="C20" i="1" s="1"/>
  <c r="C13" i="1"/>
</calcChain>
</file>

<file path=xl/sharedStrings.xml><?xml version="1.0" encoding="utf-8"?>
<sst xmlns="http://schemas.openxmlformats.org/spreadsheetml/2006/main" count="32" uniqueCount="24">
  <si>
    <t>Rozšíření rozchodu koleje</t>
  </si>
  <si>
    <t>podmínka</t>
  </si>
  <si>
    <t>R &lt; 275 m</t>
  </si>
  <si>
    <t>poloměr oblouku</t>
  </si>
  <si>
    <t>R</t>
  </si>
  <si>
    <t>rozšíření rozchodu</t>
  </si>
  <si>
    <t>m</t>
  </si>
  <si>
    <t>mm</t>
  </si>
  <si>
    <t>délka výběhu</t>
  </si>
  <si>
    <t>délka přechodnice</t>
  </si>
  <si>
    <t>rychlost změny rozchodu</t>
  </si>
  <si>
    <t>w</t>
  </si>
  <si>
    <t>mm/m</t>
  </si>
  <si>
    <r>
      <t>L</t>
    </r>
    <r>
      <rPr>
        <vertAlign val="subscript"/>
        <sz val="11"/>
        <color theme="1"/>
        <rFont val="Segoe UI"/>
        <family val="2"/>
        <charset val="238"/>
      </rPr>
      <t>k</t>
    </r>
  </si>
  <si>
    <r>
      <t>Δu</t>
    </r>
    <r>
      <rPr>
        <vertAlign val="subscript"/>
        <sz val="11"/>
        <color theme="1"/>
        <rFont val="Segoe UI"/>
        <family val="2"/>
        <charset val="238"/>
      </rPr>
      <t>1</t>
    </r>
  </si>
  <si>
    <r>
      <t>Δu</t>
    </r>
    <r>
      <rPr>
        <b/>
        <vertAlign val="subscript"/>
        <sz val="11"/>
        <color theme="1"/>
        <rFont val="Segoe UI"/>
        <family val="2"/>
        <charset val="238"/>
      </rPr>
      <t>1</t>
    </r>
  </si>
  <si>
    <r>
      <t>Δu</t>
    </r>
    <r>
      <rPr>
        <vertAlign val="subscript"/>
        <sz val="11"/>
        <color theme="1"/>
        <rFont val="Segoe UI"/>
        <family val="2"/>
        <charset val="238"/>
      </rPr>
      <t>1,max</t>
    </r>
  </si>
  <si>
    <r>
      <t>Δu</t>
    </r>
    <r>
      <rPr>
        <b/>
        <vertAlign val="subscript"/>
        <sz val="11"/>
        <color theme="1"/>
        <rFont val="Segoe UI"/>
        <family val="2"/>
        <charset val="238"/>
      </rPr>
      <t>1</t>
    </r>
    <r>
      <rPr>
        <b/>
        <sz val="11"/>
        <color theme="1"/>
        <rFont val="Segoe UI"/>
        <family val="2"/>
        <charset val="238"/>
      </rPr>
      <t xml:space="preserve"> ≤ Δu</t>
    </r>
    <r>
      <rPr>
        <b/>
        <vertAlign val="subscript"/>
        <sz val="11"/>
        <color theme="1"/>
        <rFont val="Segoe UI"/>
        <family val="2"/>
        <charset val="238"/>
      </rPr>
      <t>1,max</t>
    </r>
  </si>
  <si>
    <r>
      <t>L</t>
    </r>
    <r>
      <rPr>
        <vertAlign val="subscript"/>
        <sz val="11"/>
        <color theme="1"/>
        <rFont val="Segoe UI"/>
        <family val="2"/>
        <charset val="238"/>
      </rPr>
      <t>u1</t>
    </r>
  </si>
  <si>
    <r>
      <t>L</t>
    </r>
    <r>
      <rPr>
        <b/>
        <vertAlign val="subscript"/>
        <sz val="11"/>
        <color theme="1"/>
        <rFont val="Segoe UI"/>
        <family val="2"/>
        <charset val="238"/>
      </rPr>
      <t>u1</t>
    </r>
  </si>
  <si>
    <r>
      <t>w</t>
    </r>
    <r>
      <rPr>
        <vertAlign val="subscript"/>
        <sz val="11"/>
        <color theme="1"/>
        <rFont val="Segoe UI"/>
        <family val="2"/>
        <charset val="238"/>
      </rPr>
      <t>n</t>
    </r>
  </si>
  <si>
    <r>
      <t>w</t>
    </r>
    <r>
      <rPr>
        <vertAlign val="subscript"/>
        <sz val="11"/>
        <color theme="1"/>
        <rFont val="Segoe UI"/>
        <family val="2"/>
        <charset val="238"/>
      </rPr>
      <t>lim</t>
    </r>
  </si>
  <si>
    <r>
      <t>w</t>
    </r>
    <r>
      <rPr>
        <vertAlign val="subscript"/>
        <sz val="11"/>
        <color theme="1"/>
        <rFont val="Segoe UI"/>
        <family val="2"/>
        <charset val="238"/>
      </rPr>
      <t>max</t>
    </r>
  </si>
  <si>
    <t>zadávané 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</si>
</sst>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vertAlign val="subscript"/>
      <sz val="11"/>
      <color theme="1"/>
      <name val="Segoe UI"/>
      <family val="2"/>
      <charset val="238"/>
    </font>
    <font>
      <b/>
      <vertAlign val="subscript"/>
      <sz val="11"/>
      <color theme="1"/>
      <name val="Segoe UI"/>
      <family val="2"/>
      <charset val="238"/>
    </font>
    <font>
      <sz val="11"/>
      <color theme="1"/>
      <name val="Segoe Print"/>
      <charset val="238"/>
    </font>
  </fonts>
  <fills count="5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0" borderId="9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</cellXfs>
  <cellStyles count="1">
    <cellStyle name="Normální" xfId="0" builtinId="0"/>
  </cellStyles>
  <dxfs count="12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A5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99FFCC"/>
      <color rgb="FF00FF00"/>
      <color rgb="FFFFA500"/>
      <color rgb="FFFFFF00"/>
      <color rgb="FFFF9999"/>
      <color rgb="FFFFCC99"/>
      <color rgb="FF66CCFF"/>
      <color rgb="FF66FF33"/>
      <color rgb="FFFF7C8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409575</xdr:colOff>
      <xdr:row>5</xdr:row>
      <xdr:rowOff>238125</xdr:rowOff>
    </xdr:from>
    <xdr:ext cx="1628775" cy="4076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CE6E5A45-3685-456A-9C4C-98FD4F32192F}"/>
                </a:ext>
              </a:extLst>
            </xdr:cNvPr>
            <xdr:cNvSpPr txBox="1"/>
          </xdr:nvSpPr>
          <xdr:spPr>
            <a:xfrm>
              <a:off x="6172200" y="1276350"/>
              <a:ext cx="1628775" cy="4076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𝑢</m:t>
                        </m:r>
                      </m:e>
                      <m:sub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cs-CZ" sz="14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7150</m:t>
                        </m:r>
                      </m:num>
                      <m:den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𝑅</m:t>
                        </m:r>
                      </m:den>
                    </m:f>
                    <m:r>
                      <a:rPr lang="cs-CZ" sz="1400" b="0" i="1">
                        <a:latin typeface="Cambria Math" panose="02040503050406030204" pitchFamily="18" charset="0"/>
                      </a:rPr>
                      <m:t> −26</m:t>
                    </m:r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CE6E5A45-3685-456A-9C4C-98FD4F32192F}"/>
                </a:ext>
              </a:extLst>
            </xdr:cNvPr>
            <xdr:cNvSpPr txBox="1"/>
          </xdr:nvSpPr>
          <xdr:spPr>
            <a:xfrm>
              <a:off x="6172200" y="1276350"/>
              <a:ext cx="1628775" cy="4076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cs-CZ" sz="1400" i="0">
                  <a:latin typeface="Cambria Math" panose="02040503050406030204" pitchFamily="18" charset="0"/>
                </a:rPr>
                <a:t>〖</a:t>
              </a:r>
              <a:r>
                <a:rPr lang="cs-CZ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cs-CZ" sz="1400" b="0" i="0">
                  <a:latin typeface="Cambria Math" panose="02040503050406030204" pitchFamily="18" charset="0"/>
                </a:rPr>
                <a:t>𝑢〗_1=  7150/𝑅  −26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6</xdr:col>
      <xdr:colOff>285750</xdr:colOff>
      <xdr:row>8</xdr:row>
      <xdr:rowOff>114300</xdr:rowOff>
    </xdr:from>
    <xdr:ext cx="1879617" cy="4078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335A8CA7-5CA1-496A-A9F4-5DA6564223D6}"/>
                </a:ext>
              </a:extLst>
            </xdr:cNvPr>
            <xdr:cNvSpPr txBox="1"/>
          </xdr:nvSpPr>
          <xdr:spPr>
            <a:xfrm>
              <a:off x="6048375" y="1895475"/>
              <a:ext cx="1879617" cy="4078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𝑢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cs-CZ" sz="14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𝑘</m:t>
                        </m:r>
                      </m:sub>
                    </m:sSub>
                    <m:r>
                      <a:rPr lang="cs-CZ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cs-CZ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 </m:t>
                    </m:r>
                    <m:d>
                      <m:dPr>
                        <m:ctrlP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1− </m:t>
                        </m:r>
                        <m:f>
                          <m:f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𝑅</m:t>
                            </m:r>
                          </m:num>
                          <m:den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275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335A8CA7-5CA1-496A-A9F4-5DA6564223D6}"/>
                </a:ext>
              </a:extLst>
            </xdr:cNvPr>
            <xdr:cNvSpPr txBox="1"/>
          </xdr:nvSpPr>
          <xdr:spPr>
            <a:xfrm>
              <a:off x="6048375" y="1895475"/>
              <a:ext cx="1879617" cy="4078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400" b="0" i="0">
                  <a:latin typeface="Cambria Math" panose="02040503050406030204" pitchFamily="18" charset="0"/>
                </a:rPr>
                <a:t>𝐿_𝑢1= 𝐿_𝑘  </a:t>
              </a:r>
              <a:r>
                <a:rPr lang="cs-CZ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(1− 𝑅/275)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7</xdr:col>
      <xdr:colOff>247650</xdr:colOff>
      <xdr:row>11</xdr:row>
      <xdr:rowOff>76200</xdr:rowOff>
    </xdr:from>
    <xdr:ext cx="741037" cy="4410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ovéPole 3">
              <a:extLst>
                <a:ext uri="{FF2B5EF4-FFF2-40B4-BE49-F238E27FC236}">
                  <a16:creationId xmlns:a16="http://schemas.microsoft.com/office/drawing/2014/main" id="{9E1E4D2D-543A-476E-9E45-368680EAB181}"/>
                </a:ext>
              </a:extLst>
            </xdr:cNvPr>
            <xdr:cNvSpPr txBox="1"/>
          </xdr:nvSpPr>
          <xdr:spPr>
            <a:xfrm>
              <a:off x="6619875" y="2600325"/>
              <a:ext cx="741037" cy="4410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400" b="0" i="1">
                        <a:latin typeface="Cambria Math" panose="02040503050406030204" pitchFamily="18" charset="0"/>
                      </a:rPr>
                      <m:t>𝑤</m:t>
                    </m:r>
                    <m:r>
                      <a:rPr lang="cs-CZ" sz="14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∆</m:t>
                            </m:r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𝑢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 panose="02040503050406030204" pitchFamily="18" charset="0"/>
                              </a:rPr>
                              <m:t>𝑢</m:t>
                            </m:r>
                            <m:r>
                              <a:rPr lang="cs-CZ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4" name="TextovéPole 3">
              <a:extLst>
                <a:ext uri="{FF2B5EF4-FFF2-40B4-BE49-F238E27FC236}">
                  <a16:creationId xmlns:a16="http://schemas.microsoft.com/office/drawing/2014/main" id="{9E1E4D2D-543A-476E-9E45-368680EAB181}"/>
                </a:ext>
              </a:extLst>
            </xdr:cNvPr>
            <xdr:cNvSpPr txBox="1"/>
          </xdr:nvSpPr>
          <xdr:spPr>
            <a:xfrm>
              <a:off x="6619875" y="2600325"/>
              <a:ext cx="741037" cy="4410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400" b="0" i="0">
                  <a:latin typeface="Cambria Math" panose="02040503050406030204" pitchFamily="18" charset="0"/>
                </a:rPr>
                <a:t>𝑤=  〖</a:t>
              </a:r>
              <a:r>
                <a:rPr lang="cs-CZ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∆𝑢〗_</a:t>
              </a:r>
              <a:r>
                <a:rPr lang="cs-CZ" sz="1400" b="0" i="0">
                  <a:latin typeface="Cambria Math" panose="02040503050406030204" pitchFamily="18" charset="0"/>
                </a:rPr>
                <a:t>1/𝐿_𝑢1 </a:t>
              </a:r>
              <a:endParaRPr lang="cs-CZ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tabSelected="1" workbookViewId="0">
      <selection activeCell="D9" sqref="D9"/>
    </sheetView>
  </sheetViews>
  <sheetFormatPr defaultRowHeight="15" x14ac:dyDescent="0.25"/>
  <cols>
    <col min="1" max="1" width="10.7109375" customWidth="1"/>
    <col min="2" max="2" width="27" customWidth="1"/>
    <col min="4" max="4" width="10.7109375" customWidth="1"/>
    <col min="5" max="5" width="19.7109375" customWidth="1"/>
  </cols>
  <sheetData>
    <row r="2" spans="2:10" ht="15.75" thickBot="1" x14ac:dyDescent="0.3"/>
    <row r="3" spans="2:10" ht="15.75" thickBot="1" x14ac:dyDescent="0.3">
      <c r="B3" s="10" t="s">
        <v>0</v>
      </c>
      <c r="C3" s="11"/>
      <c r="D3" s="11"/>
      <c r="E3" s="12"/>
    </row>
    <row r="4" spans="2:10" ht="15.75" thickBot="1" x14ac:dyDescent="0.3"/>
    <row r="5" spans="2:10" ht="20.100000000000001" customHeight="1" x14ac:dyDescent="0.3">
      <c r="B5" s="7" t="s">
        <v>1</v>
      </c>
      <c r="C5" s="19" t="s">
        <v>2</v>
      </c>
      <c r="D5" s="19"/>
      <c r="E5" s="20"/>
      <c r="G5" s="24" t="s">
        <v>23</v>
      </c>
      <c r="H5" s="24"/>
      <c r="I5" s="24"/>
      <c r="J5" s="24"/>
    </row>
    <row r="6" spans="2:10" ht="20.100000000000001" customHeight="1" x14ac:dyDescent="0.25">
      <c r="B6" s="8"/>
      <c r="C6" s="5"/>
      <c r="D6" s="5"/>
      <c r="E6" s="4"/>
      <c r="G6" s="9"/>
      <c r="H6" s="9"/>
      <c r="I6" s="9"/>
      <c r="J6" s="9"/>
    </row>
    <row r="7" spans="2:10" ht="20.100000000000001" customHeight="1" x14ac:dyDescent="0.25">
      <c r="B7" s="8" t="s">
        <v>3</v>
      </c>
      <c r="C7" s="2" t="s">
        <v>4</v>
      </c>
      <c r="D7" s="22">
        <v>250</v>
      </c>
      <c r="E7" s="4" t="s">
        <v>6</v>
      </c>
      <c r="G7" s="9"/>
      <c r="H7" s="9"/>
      <c r="I7" s="9"/>
      <c r="J7" s="9"/>
    </row>
    <row r="8" spans="2:10" ht="20.100000000000001" customHeight="1" x14ac:dyDescent="0.25">
      <c r="B8" s="8" t="s">
        <v>9</v>
      </c>
      <c r="C8" s="2" t="s">
        <v>13</v>
      </c>
      <c r="D8" s="21">
        <v>40</v>
      </c>
      <c r="E8" s="4" t="s">
        <v>6</v>
      </c>
      <c r="G8" s="9"/>
      <c r="H8" s="9"/>
      <c r="I8" s="9"/>
      <c r="J8" s="9"/>
    </row>
    <row r="9" spans="2:10" ht="20.100000000000001" customHeight="1" thickBot="1" x14ac:dyDescent="0.3">
      <c r="B9" s="8" t="s">
        <v>5</v>
      </c>
      <c r="C9" s="2" t="s">
        <v>14</v>
      </c>
      <c r="D9" s="2">
        <f>7150/D7-26</f>
        <v>2.6000000000000014</v>
      </c>
      <c r="E9" s="4" t="s">
        <v>7</v>
      </c>
      <c r="G9" s="9"/>
      <c r="H9" s="9"/>
      <c r="I9" s="9"/>
      <c r="J9" s="9"/>
    </row>
    <row r="10" spans="2:10" ht="20.100000000000001" customHeight="1" thickBot="1" x14ac:dyDescent="0.3">
      <c r="B10" s="8"/>
      <c r="C10" s="3" t="s">
        <v>15</v>
      </c>
      <c r="D10" s="23">
        <f>IF(D9&gt;D11,16,CEILING(D9,1))</f>
        <v>3</v>
      </c>
      <c r="E10" s="4" t="s">
        <v>7</v>
      </c>
      <c r="G10" s="9"/>
      <c r="H10" s="9"/>
      <c r="I10" s="9"/>
      <c r="J10" s="9"/>
    </row>
    <row r="11" spans="2:10" ht="20.100000000000001" customHeight="1" x14ac:dyDescent="0.25">
      <c r="B11" s="8"/>
      <c r="C11" s="2" t="s">
        <v>16</v>
      </c>
      <c r="D11" s="2">
        <v>16</v>
      </c>
      <c r="E11" s="4" t="s">
        <v>7</v>
      </c>
      <c r="G11" s="9"/>
      <c r="H11" s="9"/>
      <c r="I11" s="9"/>
      <c r="J11" s="9"/>
    </row>
    <row r="12" spans="2:10" ht="20.100000000000001" customHeight="1" x14ac:dyDescent="0.25">
      <c r="B12" s="8"/>
      <c r="C12" s="13" t="s">
        <v>17</v>
      </c>
      <c r="D12" s="13"/>
      <c r="E12" s="14"/>
      <c r="G12" s="9"/>
      <c r="H12" s="9"/>
      <c r="I12" s="9"/>
      <c r="J12" s="9"/>
    </row>
    <row r="13" spans="2:10" ht="20.100000000000001" customHeight="1" x14ac:dyDescent="0.25">
      <c r="B13" s="8"/>
      <c r="C13" s="15" t="str">
        <f>IF(D10&lt;=D11,"VYHOVUJE","NEVYHOVUJE")</f>
        <v>VYHOVUJE</v>
      </c>
      <c r="D13" s="15"/>
      <c r="E13" s="16"/>
      <c r="G13" s="9"/>
      <c r="H13" s="9"/>
      <c r="I13" s="9"/>
      <c r="J13" s="9"/>
    </row>
    <row r="14" spans="2:10" ht="20.100000000000001" customHeight="1" thickBot="1" x14ac:dyDescent="0.3">
      <c r="B14" s="8" t="s">
        <v>8</v>
      </c>
      <c r="C14" s="2" t="s">
        <v>18</v>
      </c>
      <c r="D14" s="2">
        <f>D8*(1-D7/275)</f>
        <v>3.6363636363636376</v>
      </c>
      <c r="E14" s="4" t="s">
        <v>6</v>
      </c>
      <c r="G14" s="9"/>
      <c r="H14" s="9"/>
      <c r="I14" s="9"/>
      <c r="J14" s="9"/>
    </row>
    <row r="15" spans="2:10" ht="20.100000000000001" customHeight="1" thickBot="1" x14ac:dyDescent="0.3">
      <c r="B15" s="8"/>
      <c r="C15" s="3" t="s">
        <v>19</v>
      </c>
      <c r="D15" s="23">
        <f>IF(D14=0,D10/D17,CEILING(D14,1))</f>
        <v>4</v>
      </c>
      <c r="E15" s="4" t="s">
        <v>6</v>
      </c>
    </row>
    <row r="16" spans="2:10" ht="20.100000000000001" customHeight="1" x14ac:dyDescent="0.25">
      <c r="B16" s="8" t="s">
        <v>10</v>
      </c>
      <c r="C16" s="2" t="s">
        <v>11</v>
      </c>
      <c r="D16" s="2">
        <f>D10/D15</f>
        <v>0.75</v>
      </c>
      <c r="E16" s="4" t="s">
        <v>12</v>
      </c>
    </row>
    <row r="17" spans="2:5" ht="20.100000000000001" customHeight="1" x14ac:dyDescent="0.25">
      <c r="B17" s="6"/>
      <c r="C17" s="2" t="s">
        <v>20</v>
      </c>
      <c r="D17" s="2">
        <v>1</v>
      </c>
      <c r="E17" s="4" t="s">
        <v>12</v>
      </c>
    </row>
    <row r="18" spans="2:5" ht="20.100000000000001" customHeight="1" x14ac:dyDescent="0.25">
      <c r="B18" s="6"/>
      <c r="C18" s="2" t="s">
        <v>21</v>
      </c>
      <c r="D18" s="2">
        <v>2</v>
      </c>
      <c r="E18" s="4" t="s">
        <v>12</v>
      </c>
    </row>
    <row r="19" spans="2:5" ht="20.100000000000001" customHeight="1" x14ac:dyDescent="0.25">
      <c r="B19" s="6"/>
      <c r="C19" s="2" t="s">
        <v>22</v>
      </c>
      <c r="D19" s="2">
        <v>3</v>
      </c>
      <c r="E19" s="4" t="s">
        <v>12</v>
      </c>
    </row>
    <row r="20" spans="2:5" ht="20.100000000000001" customHeight="1" thickBot="1" x14ac:dyDescent="0.65">
      <c r="B20" s="1"/>
      <c r="C20" s="17" t="str">
        <f>IF(D16&lt;=D19,IF(D16&lt;=D18,IF(D16&lt;=D17,"VYHOVUJE","VYHOVUJE NA MEZNÍ HODNOTU"),"VYHOVUJE NA MAXIMÁLNÍ HODNOTU"),"NEVYHOVUJE")</f>
        <v>VYHOVUJE</v>
      </c>
      <c r="D20" s="17"/>
      <c r="E20" s="18"/>
    </row>
  </sheetData>
  <mergeCells count="7">
    <mergeCell ref="G6:J14"/>
    <mergeCell ref="B3:E3"/>
    <mergeCell ref="C12:E12"/>
    <mergeCell ref="C13:E13"/>
    <mergeCell ref="C20:E20"/>
    <mergeCell ref="C5:E5"/>
    <mergeCell ref="G5:J5"/>
  </mergeCells>
  <conditionalFormatting sqref="C13:E13">
    <cfRule type="expression" dxfId="11" priority="11">
      <formula>$D$10&lt;=$D$11</formula>
    </cfRule>
    <cfRule type="expression" dxfId="10" priority="12">
      <formula>$D$10&gt;$D$11</formula>
    </cfRule>
  </conditionalFormatting>
  <conditionalFormatting sqref="C20:E20">
    <cfRule type="expression" dxfId="9" priority="7">
      <formula>$D$16&gt;$D$19</formula>
    </cfRule>
    <cfRule type="expression" dxfId="8" priority="8">
      <formula>$D$18&lt;$D$16&lt;$D$19</formula>
    </cfRule>
    <cfRule type="expression" dxfId="7" priority="9">
      <formula>$D$17&lt;$D$16&lt;$D$18</formula>
    </cfRule>
    <cfRule type="expression" dxfId="6" priority="10">
      <formula>"$D$16&lt;=$D$17"</formula>
    </cfRule>
  </conditionalFormatting>
  <conditionalFormatting sqref="F17">
    <cfRule type="expression" dxfId="5" priority="5">
      <formula>$D$16&gt;$D$17</formula>
    </cfRule>
    <cfRule type="expression" dxfId="4" priority="6">
      <formula>$D$16&lt;=$D$17</formula>
    </cfRule>
  </conditionalFormatting>
  <conditionalFormatting sqref="F18">
    <cfRule type="expression" dxfId="3" priority="3">
      <formula>$D$16&gt;$D$18</formula>
    </cfRule>
    <cfRule type="expression" dxfId="2" priority="4">
      <formula>$D$16&lt;=$D$18</formula>
    </cfRule>
  </conditionalFormatting>
  <conditionalFormatting sqref="F19">
    <cfRule type="expression" dxfId="1" priority="1">
      <formula>$D$16&gt;$D$19</formula>
    </cfRule>
    <cfRule type="expression" dxfId="0" priority="2">
      <formula>$D$16&lt;=$D$19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2017-07-28T09:08:34Z</dcterms:created>
  <dcterms:modified xsi:type="dcterms:W3CDTF">2017-07-30T12:06:35Z</dcterms:modified>
</cp:coreProperties>
</file>